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vchfs01\User$\chthbo\Documents\CMI\3fb74ad4e2634017932d95bfcb6ef2ae\"/>
    </mc:Choice>
  </mc:AlternateContent>
  <xr:revisionPtr revIDLastSave="0" documentId="13_ncr:1_{BDA8D7B8-C37F-4EE7-81FB-BB1717480A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G Rechner Spielgruppe" sheetId="1" r:id="rId1"/>
  </sheets>
  <definedNames>
    <definedName name="_xlnm.Print_Area" localSheetId="0">'BG Rechner Spielgruppe'!$A$1:$H$54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31" i="1"/>
  <c r="E44" i="1" l="1"/>
  <c r="E46" i="1" s="1"/>
  <c r="E48" i="1" s="1"/>
  <c r="E50" i="1" s="1"/>
  <c r="G29" i="1" l="1"/>
  <c r="G27" i="1"/>
  <c r="G21" i="1"/>
  <c r="E17" i="1" l="1"/>
  <c r="G25" i="1"/>
  <c r="G31" i="1"/>
  <c r="E33" i="1" l="1"/>
  <c r="E42" i="1" s="1"/>
  <c r="G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Bonati Thomas</author>
  </authors>
  <commentList>
    <comment ref="E19" authorId="0" shapeId="0" xr:uid="{275576DE-F814-4541-A0F3-9744BF36C58D}">
      <text>
        <r>
          <rPr>
            <sz val="9"/>
            <color indexed="81"/>
            <rFont val="Segoe UI"/>
            <family val="2"/>
          </rPr>
          <t>Folgende Personen im Haushalt sind zu zählen:
- Erziehungsberechtigte Personen
- minderjährige Kinder
- in beruflicher Ausbildung 
stehende volljährige Kinder</t>
        </r>
      </text>
    </comment>
    <comment ref="E21" authorId="0" shapeId="0" xr:uid="{DA48C4F6-821A-4EC5-BB22-476BE399A1A4}">
      <text>
        <r>
          <rPr>
            <sz val="9"/>
            <color indexed="81"/>
            <rFont val="Segoe UI"/>
            <family val="2"/>
          </rPr>
          <t>Code 190 gemäss Steuerveranlagung
Bei Erziehungsberechtigten, die in ungetrennter Ehe, in eingetragener Partnerschaft oder in gefestigter Lebensgemeinschaft* leben, gilt die Summe der Einkünfte beider Personen.
* Als gefestigte Lebensgemeinschaften gelten Lebensgemeinschaften im gleichen Haushalt, die mindestens ein gemeinsames Kind haben.</t>
        </r>
      </text>
    </comment>
    <comment ref="E23" authorId="0" shapeId="0" xr:uid="{1D7871E8-A8A6-42F5-865E-A0FD848A2778}">
      <text>
        <r>
          <rPr>
            <sz val="9"/>
            <color indexed="81"/>
            <rFont val="Segoe UI"/>
            <family val="2"/>
          </rPr>
          <t>Code 660 gemäss Steuerveranlagung
Bei Erziehungsberechtigten, die in ungetrennter Ehe, in eingetragener Partnerschaft oder in gefestigter Lebensgemeinschaft* leben, gilt die Summe der Vermögen beider Personen.
* Als gefestigte Lebensgemeinschaften gelten Lebensgemeinschaften im gleichen Haushalt, die mindestens ein gemeinsames Kind haben.</t>
        </r>
      </text>
    </comment>
    <comment ref="E25" authorId="0" shapeId="0" xr:uid="{5F8F419F-46BC-46DD-9283-71632BE6E391}">
      <text>
        <r>
          <rPr>
            <sz val="9"/>
            <color indexed="81"/>
            <rFont val="Segoe UI"/>
            <family val="2"/>
          </rPr>
          <t>Anrechenbar sind 10 % des Reinvermögens über CHF 200'000.00 pro Kopf im Haushalt (erziehungsberechtigte Personen, minderjährige Kinder sowie in beruflicher Ausbildung stehende volljährige Kinder.</t>
        </r>
      </text>
    </comment>
    <comment ref="E27" authorId="0" shapeId="0" xr:uid="{7D6FAB61-4F28-4D17-B74F-E7AC6D005561}">
      <text>
        <r>
          <rPr>
            <sz val="9"/>
            <color indexed="81"/>
            <rFont val="Segoe UI"/>
            <family val="2"/>
          </rPr>
          <t>Code 210 gemäss Steuerveranlagung
Abzugsfähig sind bezahlte Unterhaltsbeiträge an geschiedene beziehungsweise getrennte Ehegatten oder Partner.</t>
        </r>
      </text>
    </comment>
    <comment ref="E29" authorId="0" shapeId="0" xr:uid="{3BB0BA87-F7AD-4B5F-A1F7-FF75A4BD5478}">
      <text>
        <r>
          <rPr>
            <sz val="9"/>
            <color indexed="81"/>
            <rFont val="Segoe UI"/>
            <family val="2"/>
          </rPr>
          <t>Code 211 gemäss Steuerveranlagung
Abzugsfähig sind bezahlte Unterhaltsbeiträge an minderjährige Kinder.</t>
        </r>
      </text>
    </comment>
    <comment ref="E31" authorId="0" shapeId="0" xr:uid="{94C7E96E-982F-4B83-8EDC-5EF98601C03A}">
      <text>
        <r>
          <rPr>
            <sz val="9"/>
            <color indexed="81"/>
            <rFont val="Segoe UI"/>
            <family val="2"/>
          </rPr>
          <t>Abgezogen werden CHF 10'000.00 pro Kopf im Haushalt (erziehungsberechtigte Personen, minderjährige Kinder sowie in beruflicher Ausbildung stehende volljährige Kinder).</t>
        </r>
      </text>
    </comment>
    <comment ref="E37" authorId="0" shapeId="0" xr:uid="{671212B6-F792-49E0-AC7D-5BF81B576AD6}">
      <text>
        <r>
          <rPr>
            <sz val="9"/>
            <color indexed="81"/>
            <rFont val="Segoe UI"/>
            <family val="2"/>
          </rPr>
          <t>Bitte tragen Sie den Tarif der Spielgruppe pro Semester ein. Der Tarif muss mit der Anzahl Halbtage pro Woche übereinstimmen.</t>
        </r>
      </text>
    </comment>
    <comment ref="E39" authorId="0" shapeId="0" xr:uid="{121BE9E7-5BDC-4015-BB98-0376F0CF6A27}">
      <text>
        <r>
          <rPr>
            <sz val="9"/>
            <color indexed="81"/>
            <rFont val="Segoe UI"/>
            <family val="2"/>
          </rPr>
          <t>Bitte angeben, wie oft ihr Kind pro Woche in die Spielgruppe geht.
Besucht ihr Kind die Spielgruppe 3 mal pro Woche (oder öfters), wählen Sie bitte
"2 Haltbate pro Woche".</t>
        </r>
      </text>
    </comment>
  </commentList>
</comments>
</file>

<file path=xl/sharedStrings.xml><?xml version="1.0" encoding="utf-8"?>
<sst xmlns="http://schemas.openxmlformats.org/spreadsheetml/2006/main" count="42" uniqueCount="30">
  <si>
    <t>Massgebendes Einkommen</t>
  </si>
  <si>
    <t>Anrechenbarer Vermögensanteil</t>
  </si>
  <si>
    <t>CHF</t>
  </si>
  <si>
    <t>Parameter Gemeinde</t>
  </si>
  <si>
    <t>Einkommensobergrenze</t>
  </si>
  <si>
    <t>Einkommensuntergrenze</t>
  </si>
  <si>
    <t>Total der Einkünfte</t>
  </si>
  <si>
    <t>Reinvermögen</t>
  </si>
  <si>
    <t>Unterhaltsbeiträge an Kinder</t>
  </si>
  <si>
    <t>Pro-Kopf-Abzug</t>
  </si>
  <si>
    <t>Anzahl Personen im Haushalt</t>
  </si>
  <si>
    <t>Für die Berechnung müssen alle orangen Felder ausgefüllt werden.</t>
  </si>
  <si>
    <t>Haushalt &amp; Finanzen</t>
  </si>
  <si>
    <t>Spielgruppen-Tarif pro Semester</t>
  </si>
  <si>
    <t>Anzahl Halbtage pro Woche</t>
  </si>
  <si>
    <t>Spielgruppe</t>
  </si>
  <si>
    <t>Kantonspauschale</t>
  </si>
  <si>
    <t>Massgebender Tarif</t>
  </si>
  <si>
    <t>Durchschnittstarif (2 Halbtage/W, pro Sem.)</t>
  </si>
  <si>
    <t>BG pro Sem. (vor Prüfung Umfang &amp; KoBe)</t>
  </si>
  <si>
    <t>BG pro Sem. (nach Prüfung Umfang)</t>
  </si>
  <si>
    <t>BG pro Sem. (nach Prüfung KoBe)</t>
  </si>
  <si>
    <t>Provisorischer Rechner</t>
  </si>
  <si>
    <t>Betreuungsgutscheine pro Semester</t>
  </si>
  <si>
    <t>Die definitive Höhe der Betreuungsgutscheine kann von der Berechnung des Gutscheinrechners abweichen, da nicht alle Faktoren abschliessend miteinbezogen werden können. Zudem können die Tarife ändern. Die Angaben sind ohne Gewähr.</t>
  </si>
  <si>
    <t>Unterhaltsbeiträge an gesch./getr. Partner</t>
  </si>
  <si>
    <t>Min. Kostenbeteiligung (pro Sem. 2 Halbt.p.W.)</t>
  </si>
  <si>
    <t>Min. Kostenbeteiligung (pro Sem. 1 Halbt.p.W.)</t>
  </si>
  <si>
    <t>Betreuungsgutscheine für die Spielgruppe</t>
  </si>
  <si>
    <t>Ihre Kostenbeteiligung pro 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</si>
</sst>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8" fillId="2" borderId="1" xfId="0" applyNumberFormat="1" applyFont="1" applyFill="1" applyBorder="1" applyAlignment="1" applyProtection="1">
      <alignment horizontal="right"/>
      <protection locked="0"/>
    </xf>
    <xf numFmtId="4" fontId="17" fillId="2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/>
    <xf numFmtId="0" fontId="12" fillId="0" borderId="0" xfId="0" applyFont="1" applyAlignment="1">
      <alignment horizontal="left"/>
    </xf>
    <xf numFmtId="0" fontId="8" fillId="0" borderId="0" xfId="0" applyFont="1"/>
    <xf numFmtId="0" fontId="12" fillId="0" borderId="0" xfId="0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0" xfId="0" applyFont="1"/>
    <xf numFmtId="4" fontId="8" fillId="4" borderId="1" xfId="0" applyNumberFormat="1" applyFont="1" applyFill="1" applyBorder="1"/>
    <xf numFmtId="4" fontId="8" fillId="3" borderId="1" xfId="0" applyNumberFormat="1" applyFont="1" applyFill="1" applyBorder="1"/>
    <xf numFmtId="0" fontId="13" fillId="0" borderId="0" xfId="0" applyFont="1"/>
    <xf numFmtId="3" fontId="11" fillId="0" borderId="0" xfId="0" applyNumberFormat="1" applyFont="1"/>
    <xf numFmtId="0" fontId="9" fillId="0" borderId="0" xfId="0" applyFont="1"/>
    <xf numFmtId="3" fontId="8" fillId="3" borderId="1" xfId="0" applyNumberFormat="1" applyFont="1" applyFill="1" applyBorder="1" applyAlignment="1">
      <alignment horizontal="right"/>
    </xf>
    <xf numFmtId="0" fontId="10" fillId="0" borderId="0" xfId="0" applyFont="1"/>
    <xf numFmtId="3" fontId="10" fillId="3" borderId="1" xfId="0" applyNumberFormat="1" applyFont="1" applyFill="1" applyBorder="1" applyAlignment="1">
      <alignment horizontal="right"/>
    </xf>
    <xf numFmtId="0" fontId="17" fillId="0" borderId="0" xfId="0" applyFont="1"/>
    <xf numFmtId="0" fontId="18" fillId="0" borderId="0" xfId="0" applyFont="1"/>
    <xf numFmtId="0" fontId="8" fillId="0" borderId="0" xfId="0" applyFont="1" applyAlignment="1">
      <alignment horizontal="center" vertical="center" textRotation="90"/>
    </xf>
    <xf numFmtId="0" fontId="7" fillId="0" borderId="0" xfId="0" applyFont="1"/>
    <xf numFmtId="4" fontId="8" fillId="3" borderId="1" xfId="0" applyNumberFormat="1" applyFont="1" applyFill="1" applyBorder="1" applyAlignment="1">
      <alignment horizontal="right"/>
    </xf>
    <xf numFmtId="0" fontId="16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2" fontId="10" fillId="5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4" fontId="1" fillId="3" borderId="1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 vertical="center" textRotation="90"/>
    </xf>
    <xf numFmtId="0" fontId="17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2</xdr:col>
      <xdr:colOff>1372235</xdr:colOff>
      <xdr:row>3</xdr:row>
      <xdr:rowOff>182880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A70B7679-9B28-4E0C-043A-3F65C69A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57150"/>
          <a:ext cx="2315210" cy="697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showGridLines="0" showRowColHeaders="0" tabSelected="1" zoomScaleNormal="100" zoomScaleSheetLayoutView="85" workbookViewId="0">
      <selection activeCell="E19" sqref="E19"/>
    </sheetView>
  </sheetViews>
  <sheetFormatPr baseColWidth="10" defaultColWidth="11.453125" defaultRowHeight="14.5" x14ac:dyDescent="0.35"/>
  <cols>
    <col min="1" max="1" width="11.453125" style="3" customWidth="1"/>
    <col min="2" max="2" width="3.81640625" style="3" customWidth="1"/>
    <col min="3" max="3" width="39" style="3" customWidth="1"/>
    <col min="4" max="4" width="3.453125" style="3" customWidth="1"/>
    <col min="5" max="5" width="21.1796875" style="5" customWidth="1"/>
    <col min="6" max="6" width="3.54296875" style="3" customWidth="1"/>
    <col min="7" max="7" width="9.54296875" style="3" customWidth="1"/>
    <col min="8" max="8" width="2.26953125" style="3" customWidth="1"/>
    <col min="9" max="16384" width="11.453125" style="3"/>
  </cols>
  <sheetData>
    <row r="1" spans="1:7" x14ac:dyDescent="0.35">
      <c r="C1" s="4"/>
      <c r="D1" s="4"/>
      <c r="F1" s="4"/>
    </row>
    <row r="2" spans="1:7" x14ac:dyDescent="0.35">
      <c r="C2" s="4"/>
      <c r="D2" s="4"/>
      <c r="F2" s="6"/>
    </row>
    <row r="3" spans="1:7" x14ac:dyDescent="0.35">
      <c r="A3" s="4"/>
      <c r="B3" s="4"/>
      <c r="D3" s="4"/>
      <c r="F3" s="4"/>
    </row>
    <row r="4" spans="1:7" x14ac:dyDescent="0.35">
      <c r="A4"/>
      <c r="B4"/>
    </row>
    <row r="6" spans="1:7" ht="15.75" customHeight="1" x14ac:dyDescent="0.35"/>
    <row r="7" spans="1:7" ht="23.5" x14ac:dyDescent="0.55000000000000004">
      <c r="C7" s="7" t="s">
        <v>28</v>
      </c>
    </row>
    <row r="8" spans="1:7" ht="23.5" x14ac:dyDescent="0.55000000000000004">
      <c r="C8" s="7" t="s">
        <v>22</v>
      </c>
      <c r="D8" s="7"/>
    </row>
    <row r="9" spans="1:7" ht="23.5" x14ac:dyDescent="0.55000000000000004">
      <c r="C9" s="27" t="s">
        <v>11</v>
      </c>
      <c r="D9" s="8"/>
      <c r="E9" s="9"/>
      <c r="F9" s="10"/>
    </row>
    <row r="10" spans="1:7" s="5" customFormat="1" ht="15.65" customHeight="1" x14ac:dyDescent="0.35">
      <c r="C10" s="9"/>
      <c r="D10" s="9"/>
      <c r="E10" s="9"/>
      <c r="F10" s="9"/>
      <c r="G10" s="11"/>
    </row>
    <row r="11" spans="1:7" s="5" customFormat="1" ht="15.65" hidden="1" customHeight="1" x14ac:dyDescent="0.35">
      <c r="B11" s="36" t="s">
        <v>3</v>
      </c>
      <c r="C11" s="29" t="s">
        <v>18</v>
      </c>
      <c r="D11" s="9"/>
      <c r="E11" s="12">
        <v>1322</v>
      </c>
      <c r="F11" s="9"/>
    </row>
    <row r="12" spans="1:7" s="5" customFormat="1" ht="15.65" hidden="1" customHeight="1" x14ac:dyDescent="0.35">
      <c r="B12" s="36"/>
      <c r="C12" s="30" t="s">
        <v>16</v>
      </c>
      <c r="D12" s="9"/>
      <c r="E12" s="12">
        <v>0</v>
      </c>
      <c r="F12" s="9"/>
    </row>
    <row r="13" spans="1:7" s="5" customFormat="1" ht="15.65" hidden="1" customHeight="1" x14ac:dyDescent="0.35">
      <c r="B13" s="36"/>
      <c r="C13" s="9" t="s">
        <v>5</v>
      </c>
      <c r="D13" s="9"/>
      <c r="E13" s="12">
        <v>80000</v>
      </c>
      <c r="F13" s="9"/>
    </row>
    <row r="14" spans="1:7" s="5" customFormat="1" ht="15.65" hidden="1" customHeight="1" x14ac:dyDescent="0.35">
      <c r="B14" s="36"/>
      <c r="C14" s="9" t="s">
        <v>4</v>
      </c>
      <c r="D14" s="9"/>
      <c r="E14" s="12">
        <v>160000</v>
      </c>
      <c r="F14" s="9"/>
    </row>
    <row r="15" spans="1:7" s="5" customFormat="1" ht="15.65" hidden="1" customHeight="1" x14ac:dyDescent="0.35">
      <c r="B15" s="36"/>
      <c r="C15" s="32" t="s">
        <v>26</v>
      </c>
      <c r="D15" s="9"/>
      <c r="E15" s="12">
        <v>50</v>
      </c>
      <c r="F15" s="9"/>
    </row>
    <row r="16" spans="1:7" s="5" customFormat="1" ht="15.65" hidden="1" customHeight="1" x14ac:dyDescent="0.35">
      <c r="B16" s="36"/>
      <c r="C16" s="32" t="s">
        <v>27</v>
      </c>
      <c r="D16" s="9"/>
      <c r="E16" s="12">
        <v>25</v>
      </c>
      <c r="F16" s="9"/>
    </row>
    <row r="17" spans="2:7" s="5" customFormat="1" ht="15.65" hidden="1" customHeight="1" x14ac:dyDescent="0.35">
      <c r="B17" s="36"/>
      <c r="C17" s="29" t="s">
        <v>17</v>
      </c>
      <c r="D17" s="9"/>
      <c r="E17" s="13">
        <f>E11-E12-E15</f>
        <v>1272</v>
      </c>
      <c r="F17" s="9"/>
    </row>
    <row r="18" spans="2:7" s="5" customFormat="1" ht="15.65" customHeight="1" x14ac:dyDescent="0.35">
      <c r="C18" s="9"/>
      <c r="D18" s="9"/>
      <c r="E18" s="9"/>
      <c r="F18" s="9"/>
    </row>
    <row r="19" spans="2:7" s="5" customFormat="1" ht="15.65" customHeight="1" x14ac:dyDescent="0.35">
      <c r="B19" s="38" t="s">
        <v>12</v>
      </c>
      <c r="C19" s="9" t="s">
        <v>10</v>
      </c>
      <c r="D19" s="9"/>
      <c r="E19" s="1"/>
      <c r="F19" s="9"/>
    </row>
    <row r="20" spans="2:7" s="5" customFormat="1" ht="9" customHeight="1" x14ac:dyDescent="0.35">
      <c r="B20" s="38"/>
      <c r="C20" s="9"/>
      <c r="D20" s="9"/>
      <c r="E20" s="9"/>
      <c r="F20" s="9"/>
    </row>
    <row r="21" spans="2:7" ht="15" customHeight="1" x14ac:dyDescent="0.35">
      <c r="B21" s="38"/>
      <c r="C21" s="5" t="s">
        <v>6</v>
      </c>
      <c r="D21" s="14" t="s">
        <v>2</v>
      </c>
      <c r="E21" s="1"/>
      <c r="G21" s="15" t="str">
        <f>IF(E21=0,"",E21)</f>
        <v/>
      </c>
    </row>
    <row r="22" spans="2:7" ht="8.25" customHeight="1" x14ac:dyDescent="0.35">
      <c r="B22" s="38"/>
      <c r="C22" s="16"/>
      <c r="D22" s="14"/>
    </row>
    <row r="23" spans="2:7" x14ac:dyDescent="0.35">
      <c r="B23" s="38"/>
      <c r="C23" s="5" t="s">
        <v>7</v>
      </c>
      <c r="D23" s="14" t="s">
        <v>2</v>
      </c>
      <c r="E23" s="1"/>
      <c r="G23" s="15"/>
    </row>
    <row r="24" spans="2:7" ht="9" customHeight="1" x14ac:dyDescent="0.35">
      <c r="B24" s="38"/>
      <c r="C24" s="16"/>
      <c r="D24" s="14"/>
    </row>
    <row r="25" spans="2:7" x14ac:dyDescent="0.35">
      <c r="B25" s="38"/>
      <c r="C25" s="16" t="s">
        <v>1</v>
      </c>
      <c r="D25" s="14" t="s">
        <v>2</v>
      </c>
      <c r="E25" s="17" t="str">
        <f>IF(E19="","",IF((E23-E19*200000)&lt;0,0,(E23-E19*200000)*0.1))</f>
        <v/>
      </c>
      <c r="G25" s="15" t="str">
        <f>IF(E25=0,"",E25)</f>
        <v/>
      </c>
    </row>
    <row r="26" spans="2:7" ht="9" customHeight="1" x14ac:dyDescent="0.35">
      <c r="B26" s="38"/>
      <c r="C26" s="16"/>
    </row>
    <row r="27" spans="2:7" x14ac:dyDescent="0.35">
      <c r="B27" s="38"/>
      <c r="C27" s="31" t="s">
        <v>25</v>
      </c>
      <c r="D27" s="14" t="s">
        <v>2</v>
      </c>
      <c r="E27" s="1"/>
      <c r="G27" s="15" t="str">
        <f>IF(E27=0,"",-E27)</f>
        <v/>
      </c>
    </row>
    <row r="28" spans="2:7" ht="9" customHeight="1" x14ac:dyDescent="0.35">
      <c r="B28" s="38"/>
      <c r="C28" s="16"/>
    </row>
    <row r="29" spans="2:7" x14ac:dyDescent="0.35">
      <c r="B29" s="38"/>
      <c r="C29" s="5" t="s">
        <v>8</v>
      </c>
      <c r="D29" s="14" t="s">
        <v>2</v>
      </c>
      <c r="E29" s="1"/>
      <c r="G29" s="15" t="str">
        <f>IF(E29=0,"",-E29)</f>
        <v/>
      </c>
    </row>
    <row r="30" spans="2:7" ht="8.15" customHeight="1" x14ac:dyDescent="0.35">
      <c r="B30" s="38"/>
      <c r="C30" s="16"/>
    </row>
    <row r="31" spans="2:7" x14ac:dyDescent="0.35">
      <c r="B31" s="38"/>
      <c r="C31" s="5" t="s">
        <v>9</v>
      </c>
      <c r="D31" s="14" t="s">
        <v>2</v>
      </c>
      <c r="E31" s="17">
        <f>IF(E19=0,0,E19*10000)</f>
        <v>0</v>
      </c>
      <c r="G31" s="15" t="str">
        <f>IF(E31=0,"",-E31)</f>
        <v/>
      </c>
    </row>
    <row r="32" spans="2:7" ht="9" customHeight="1" x14ac:dyDescent="0.35">
      <c r="B32" s="38"/>
      <c r="C32" s="16"/>
    </row>
    <row r="33" spans="2:7" x14ac:dyDescent="0.35">
      <c r="B33" s="38"/>
      <c r="C33" s="18" t="s">
        <v>0</v>
      </c>
      <c r="D33" s="14" t="s">
        <v>2</v>
      </c>
      <c r="E33" s="19" t="e">
        <f>IF(E21+E25-E27-E29-E31&lt;0,0,E21+E25-E27-E29-E31)</f>
        <v>#VALUE!</v>
      </c>
      <c r="G33" s="15" t="e">
        <f>IF(E33=0,"",E33)</f>
        <v>#VALUE!</v>
      </c>
    </row>
    <row r="34" spans="2:7" x14ac:dyDescent="0.35">
      <c r="C34" s="16"/>
    </row>
    <row r="35" spans="2:7" x14ac:dyDescent="0.35">
      <c r="C35" s="16"/>
    </row>
    <row r="36" spans="2:7" ht="9" customHeight="1" x14ac:dyDescent="0.35">
      <c r="B36" s="39" t="s">
        <v>15</v>
      </c>
      <c r="C36" s="16"/>
    </row>
    <row r="37" spans="2:7" ht="15.65" customHeight="1" x14ac:dyDescent="0.35">
      <c r="B37" s="39"/>
      <c r="C37" s="20" t="s">
        <v>13</v>
      </c>
      <c r="D37" s="21" t="s">
        <v>2</v>
      </c>
      <c r="E37" s="2"/>
    </row>
    <row r="38" spans="2:7" ht="9" customHeight="1" x14ac:dyDescent="0.35">
      <c r="B38" s="39"/>
      <c r="C38" s="9"/>
      <c r="D38" s="9"/>
    </row>
    <row r="39" spans="2:7" x14ac:dyDescent="0.35">
      <c r="B39" s="39"/>
      <c r="C39" s="29" t="s">
        <v>14</v>
      </c>
      <c r="D39" s="9"/>
      <c r="E39" s="1"/>
    </row>
    <row r="40" spans="2:7" ht="9" customHeight="1" x14ac:dyDescent="0.35">
      <c r="B40" s="39"/>
      <c r="C40" s="29"/>
      <c r="D40" s="9"/>
      <c r="E40" s="3"/>
    </row>
    <row r="41" spans="2:7" x14ac:dyDescent="0.35">
      <c r="B41" s="22"/>
      <c r="C41" s="9"/>
      <c r="D41" s="9"/>
    </row>
    <row r="42" spans="2:7" hidden="1" x14ac:dyDescent="0.35">
      <c r="C42" s="30" t="s">
        <v>19</v>
      </c>
      <c r="D42" s="14" t="s">
        <v>2</v>
      </c>
      <c r="E42" s="24" t="e">
        <f>IF(E33&gt;E14,0,(IF(E33&lt;E13,E17,E17-(E17/(E14-E13)*(E33-E13)))))</f>
        <v>#VALUE!</v>
      </c>
    </row>
    <row r="43" spans="2:7" ht="8.25" hidden="1" customHeight="1" x14ac:dyDescent="0.35">
      <c r="C43" s="23"/>
      <c r="D43" s="14"/>
      <c r="E43" s="3"/>
    </row>
    <row r="44" spans="2:7" hidden="1" x14ac:dyDescent="0.35">
      <c r="C44" s="30" t="s">
        <v>20</v>
      </c>
      <c r="D44" s="14" t="s">
        <v>2</v>
      </c>
      <c r="E44" s="24" t="str">
        <f>IF(E39="","n.a.",IF(E39="2 Halbtage pro Woche",E42,E42/2))</f>
        <v>n.a.</v>
      </c>
    </row>
    <row r="45" spans="2:7" ht="8.25" hidden="1" customHeight="1" x14ac:dyDescent="0.35">
      <c r="C45" s="26"/>
      <c r="D45" s="14"/>
      <c r="E45" s="3"/>
    </row>
    <row r="46" spans="2:7" hidden="1" x14ac:dyDescent="0.35">
      <c r="C46" s="33" t="s">
        <v>21</v>
      </c>
      <c r="D46" s="14" t="s">
        <v>2</v>
      </c>
      <c r="E46" s="24" t="str">
        <f>IF(E44="n.a.","n.a.",IF(E39="2 Halbtage pro Woche",IF(E37-E44&lt;E15,E37-E15,E44),IF(E37-E44&lt;E16,E37-E16,E44)))</f>
        <v>n.a.</v>
      </c>
    </row>
    <row r="47" spans="2:7" ht="15" thickBot="1" x14ac:dyDescent="0.4">
      <c r="C47" s="18"/>
      <c r="D47" s="14"/>
      <c r="E47" s="3"/>
    </row>
    <row r="48" spans="2:7" ht="15" thickBot="1" x14ac:dyDescent="0.4">
      <c r="C48" s="18" t="s">
        <v>23</v>
      </c>
      <c r="D48" s="14" t="s">
        <v>2</v>
      </c>
      <c r="E48" s="28" t="str">
        <f>IF(E37="","n.a.",IF(E46="n.a.","n.a.",ROUND(IF(E46&lt;0,0,E46),0)))</f>
        <v>n.a.</v>
      </c>
    </row>
    <row r="50" spans="3:6" x14ac:dyDescent="0.35">
      <c r="C50" s="34" t="s">
        <v>29</v>
      </c>
      <c r="D50" s="14" t="s">
        <v>2</v>
      </c>
      <c r="E50" s="35" t="str">
        <f>IF(E48="n.a.","n.a.",E37-E48)</f>
        <v>n.a.</v>
      </c>
    </row>
    <row r="53" spans="3:6" ht="66" customHeight="1" x14ac:dyDescent="0.3">
      <c r="C53" s="37" t="s">
        <v>24</v>
      </c>
      <c r="D53" s="37"/>
      <c r="E53" s="37"/>
      <c r="F53" s="37"/>
    </row>
    <row r="54" spans="3:6" x14ac:dyDescent="0.35">
      <c r="C54" s="25"/>
    </row>
  </sheetData>
  <sheetProtection algorithmName="SHA-512" hashValue="VD4/IiTnJbcXbjAoZ5OfksEbcif2hgaFkGmnZCTZbLtSeu+9/eZDEtu+/MKxOgkjz05Aip71cZc+and8d0C3Ng==" saltValue="XiL7ToYWglkrOsa8tprOlw==" spinCount="100000" sheet="1" objects="1" scenarios="1" selectLockedCells="1"/>
  <mergeCells count="4">
    <mergeCell ref="B11:B17"/>
    <mergeCell ref="C53:F53"/>
    <mergeCell ref="B19:B33"/>
    <mergeCell ref="B36:B40"/>
  </mergeCells>
  <dataValidations count="4">
    <dataValidation type="whole" operator="greaterThanOrEqual" allowBlank="1" showInputMessage="1" showErrorMessage="1" errorTitle="Ungültige Eingabe" error="Bitte nur ganze Zahlen eingeben. Keine negativen Zahlen (kleiner als 0)." sqref="E29 E21 E23 E27" xr:uid="{00000000-0002-0000-0000-000001000000}">
      <formula1>0</formula1>
    </dataValidation>
    <dataValidation type="list" allowBlank="1" showInputMessage="1" showErrorMessage="1" errorTitle="Falsche Eingabe" error="Bitte eine Option aus dem Dropdown auswählen." sqref="E19" xr:uid="{20F74A4F-ADD9-4C39-92A4-0DD7CC24BB9B}">
      <formula1>"2,3,4,5,6,7"</formula1>
    </dataValidation>
    <dataValidation type="decimal" operator="greaterThan" allowBlank="1" showInputMessage="1" showErrorMessage="1" errorTitle="Ungültige Eingabe" error="Keine negativen Zahlen (kleiner als 0)." sqref="E37" xr:uid="{D65DAAD6-A4AD-4822-B41C-591522793016}">
      <formula1>0</formula1>
    </dataValidation>
    <dataValidation type="list" allowBlank="1" showInputMessage="1" showErrorMessage="1" errorTitle="Falsche Eingabe" error="Bitte eine Option aus dem Dropdown auswählen." sqref="E39" xr:uid="{02AD23D9-0D4D-454E-A550-2F9B5C05D60F}">
      <formula1>"1 Halbtag pro Woche,2 Halbtage pro Woche"</formula1>
    </dataValidation>
  </dataValidations>
  <pageMargins left="0.28125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BG Rechner Spielgruppe</vt:lpstr>
      <vt:lpstr>'BG Rechner Spielgruppe'!Druckbereich</vt:lpstr>
    </vt:vector>
  </TitlesOfParts>
  <Company>Stadtverwaltung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Bonati Thomas</dc:creator>
  <cp:lastModifiedBy>Bonati Thomas</cp:lastModifiedBy>
  <cp:lastPrinted>2026-06-01T06:06:28Z</cp:lastPrinted>
  <dcterms:created xsi:type="dcterms:W3CDTF">2015-05-12T07:08:36Z</dcterms:created>
  <dcterms:modified xsi:type="dcterms:W3CDTF">2026-07-14T10:22:08Z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</Properties>
</file>