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defaultThemeVersion="124226"/>
  <mc:AlternateContent xmlns:mc="http://schemas.openxmlformats.org/markup-compatibility/2006">
    <mc:Choice Requires="x15">
      <x15ac:absPath xmlns:x15ac="http://schemas.microsoft.com/office/spreadsheetml/2010/11/ac" url="\\vchfs01\User$\chthbo\Documents\CMI\a8cc012f2f3c44ba956a4143cb898f57\"/>
    </mc:Choice>
  </mc:AlternateContent>
  <xr:revisionPtr revIDLastSave="0" documentId="13_ncr:1_{5BE09F85-60DD-47FA-8B19-149605E86B58}" xr6:coauthVersionLast="47" xr6:coauthVersionMax="47" xr10:uidLastSave="{00000000-0000-0000-0000-000000000000}"/>
  <bookViews>
    <workbookView xWindow="-120" yWindow="-120" windowWidth="29040" windowHeight="15720" xr2:uid="{00000000-000D-0000-FFFF-FFFF00000000}"/>
  </bookViews>
  <sheets>
    <sheet name="BG Rechner Kita" sheetId="1" r:id="rId1"/>
  </sheets>
  <definedNames>
    <definedName name="_xlnm.Print_Area" localSheetId="0">'BG Rechner Kita'!$A$1:$H$63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 l="1"/>
  <c r="G37" i="1"/>
  <c r="G31" i="1"/>
  <c r="E20" i="1" l="1"/>
  <c r="E19" i="1"/>
  <c r="E50" i="1"/>
  <c r="E35" i="1"/>
  <c r="G35" i="1" s="1"/>
  <c r="E41" i="1"/>
  <c r="G41" i="1" s="1"/>
  <c r="E43" i="1" l="1"/>
  <c r="G43" i="1" s="1"/>
  <c r="E52" i="1" l="1"/>
  <c r="E54" i="1" s="1"/>
  <c r="E56" i="1" l="1"/>
  <c r="E58" i="1" s="1"/>
  <c r="E6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Bonati Thomas</author>
  </authors>
  <commentList>
    <comment ref="E11" authorId="0" shapeId="0" xr:uid="{0327D91B-2676-4E12-B365-AF2200050E89}">
      <text>
        <r>
          <rPr>
            <sz val="9"/>
            <color indexed="81"/>
            <rFont val="Segoe UI"/>
            <family val="2"/>
          </rPr>
          <t>Runden auf 5 Rappen</t>
        </r>
      </text>
    </comment>
    <comment ref="E12" authorId="0" shapeId="0" xr:uid="{6A2E39EF-4638-401E-B3AB-39C084BC4093}">
      <text>
        <r>
          <rPr>
            <sz val="9"/>
            <color indexed="81"/>
            <rFont val="Segoe UI"/>
            <family val="2"/>
          </rPr>
          <t>Runden auf 5 Rappen</t>
        </r>
      </text>
    </comment>
    <comment ref="E22" authorId="0" shapeId="0" xr:uid="{95403E08-5FE1-4D02-8955-B293A365BB72}">
      <text>
        <r>
          <rPr>
            <sz val="9"/>
            <color indexed="81"/>
            <rFont val="Segoe UI"/>
            <family val="2"/>
          </rPr>
          <t>Zweielternfamilie:
Zwei erziehungsberechtigte Personen im Haushalt mit dem Kind.
Einelternfamilie:
Eine erziehungsberechtigte Person im Haushalt mit dem Kind (alleinerziehend).</t>
        </r>
      </text>
    </comment>
    <comment ref="E24" authorId="0" shapeId="0" xr:uid="{453E2C8E-B170-424D-BF4E-9DD3EF12EF96}">
      <text>
        <r>
          <rPr>
            <sz val="9"/>
            <color indexed="81"/>
            <rFont val="Segoe UI"/>
            <family val="2"/>
          </rPr>
          <t>Die Höhe des Betreuungsgutscheins hängt vom Alter ihres Kindes ab, da für Kinder über 18 Monate tiefere Tarife angerechnet werden.</t>
        </r>
      </text>
    </comment>
    <comment ref="E26" authorId="0" shapeId="0" xr:uid="{275576DE-F814-4541-A0F3-9744BF36C58D}">
      <text>
        <r>
          <rPr>
            <sz val="9"/>
            <color indexed="81"/>
            <rFont val="Segoe UI"/>
            <family val="2"/>
          </rPr>
          <t>Folgende Personen im Haushalt sind zu zählen:
- Erziehungsberechtigte Personen
- minderjährige Kinder
- in beruflicher Ausbildung 
stehende volljährige Kinder</t>
        </r>
      </text>
    </comment>
    <comment ref="E28" authorId="0" shapeId="0" xr:uid="{42D196E1-7CA5-426B-970C-7F3E465AA666}">
      <text>
        <r>
          <rPr>
            <sz val="9"/>
            <color indexed="81"/>
            <rFont val="Segoe UI"/>
            <family val="2"/>
          </rPr>
          <t>Bei Zweielternfamilien gilt die Summe der Pensen beider Personen.
Bei ungraden Pensen gelten spezielle Regelungen.
Es gibt verschiedene Gründe, die zu einem Anspruch führen können, ohne Bezug zur Erwerbsarbeit.
Bitte informieren Sie sich bei der Abteilung Soziales und Gesundheit
(Tel 041 723 88 00 oder Email sg@cham.ch).</t>
        </r>
      </text>
    </comment>
    <comment ref="E31" authorId="0" shapeId="0" xr:uid="{DA48C4F6-821A-4EC5-BB22-476BE399A1A4}">
      <text>
        <r>
          <rPr>
            <sz val="9"/>
            <color indexed="81"/>
            <rFont val="Segoe UI"/>
            <family val="2"/>
          </rPr>
          <t>Code 190 gemäss Steuerveranlagung
Bei Erziehungsberechtigten, die in ungetrennter Ehe, in eingetragener Partnerschaft oder in gefestigter Lebensgemeinschaft* leben, gilt die Summe der Einkünfte beider Personen.
* Als gefestigte Lebensgemeinschaften gelten Lebensgemeinschaften im gleichen Haushalt, die mindestens ein gemeinsames Kind haben.</t>
        </r>
      </text>
    </comment>
    <comment ref="E33" authorId="0" shapeId="0" xr:uid="{1D7871E8-A8A6-42F5-865E-A0FD848A2778}">
      <text>
        <r>
          <rPr>
            <sz val="9"/>
            <color indexed="81"/>
            <rFont val="Segoe UI"/>
            <family val="2"/>
          </rPr>
          <t>Code 660 gemäss Steuerveranlagung
Bei Erziehungsberechtigten, die in ungetrennter Ehe, in eingetragener Partnerschaft oder in gefestigter Lebensgemeinschaft* leben, gilt die Summe der Vermögen beider Personen.
* Als gefestigte Lebensgemeinschaften gelten Lebensgemeinschaften im gleichen Haushalt, die mindestens ein gemeinsames Kind haben.</t>
        </r>
      </text>
    </comment>
    <comment ref="E35" authorId="0" shapeId="0" xr:uid="{5F8F419F-46BC-46DD-9283-71632BE6E391}">
      <text>
        <r>
          <rPr>
            <sz val="9"/>
            <color indexed="81"/>
            <rFont val="Segoe UI"/>
            <family val="2"/>
          </rPr>
          <t>Anrechenbar sind 10 % des Reinvermögens über CHF 200'000.00 pro Kopf im Haushalt (erziehungsberechtigte Personen, minderjährige Kinder sowie in beruflicher Ausbildung stehende volljährige Kinder.</t>
        </r>
      </text>
    </comment>
    <comment ref="E37" authorId="0" shapeId="0" xr:uid="{7D6FAB61-4F28-4D17-B74F-E7AC6D005561}">
      <text>
        <r>
          <rPr>
            <sz val="9"/>
            <color indexed="81"/>
            <rFont val="Segoe UI"/>
            <family val="2"/>
          </rPr>
          <t>Code 210 gemäss Steuerveranlagung
Abzugsfähig sind bezahlte Unterhaltsbeiträge an geschiedene beziehungsweise getrennte Ehegatten oder Partner.</t>
        </r>
      </text>
    </comment>
    <comment ref="E39" authorId="0" shapeId="0" xr:uid="{3BB0BA87-F7AD-4B5F-A1F7-FF75A4BD5478}">
      <text>
        <r>
          <rPr>
            <sz val="9"/>
            <color indexed="81"/>
            <rFont val="Segoe UI"/>
            <family val="2"/>
          </rPr>
          <t>Code 211 gemäss Steuerveranlagung
Abzugsfähig sind bezahlte Unterhaltsbeiträge an minderjährige Kinder.</t>
        </r>
      </text>
    </comment>
    <comment ref="E41" authorId="0" shapeId="0" xr:uid="{94C7E96E-982F-4B83-8EDC-5EF98601C03A}">
      <text>
        <r>
          <rPr>
            <sz val="9"/>
            <color indexed="81"/>
            <rFont val="Segoe UI"/>
            <family val="2"/>
          </rPr>
          <t>Abgezogen werden CHF 10'000.00 pro Kopf im Haushalt (erziehungsberechtigte Personen, minderjährige Kinder sowie in beruflicher Ausbildung stehende volljährige Kinder).</t>
        </r>
      </text>
    </comment>
    <comment ref="E46" authorId="0" shapeId="0" xr:uid="{671212B6-F792-49E0-AC7D-5BF81B576AD6}">
      <text>
        <r>
          <rPr>
            <sz val="9"/>
            <color indexed="81"/>
            <rFont val="Segoe UI"/>
            <family val="2"/>
          </rPr>
          <t>Bitte beachten Sie, dass die Kita je nach Alter des Kindes unterschiedliche Tarife verrechnet. Es ist der Tarif pro Betreuungstag einzutragen, welcher zum Alter ihres Kindes passt.</t>
        </r>
      </text>
    </comment>
    <comment ref="E48" authorId="0" shapeId="0" xr:uid="{121BE9E7-5BDC-4015-BB98-0376F0CF6A27}">
      <text>
        <r>
          <rPr>
            <sz val="9"/>
            <color indexed="81"/>
            <rFont val="Segoe UI"/>
            <family val="2"/>
          </rPr>
          <t>1 Betreuungstag pro Woche = 20 %
Bei Kindern, die halbtags betreut werden, reduziert sich die Höhe des Betreuungsgutscheins. Das ausgewiesene Ergebnis kann in diesen Fällen somit falsch sein.</t>
        </r>
      </text>
    </comment>
    <comment ref="E50" authorId="0" shapeId="0" xr:uid="{D854F752-2EB5-4353-B0C6-956971639276}">
      <text>
        <r>
          <rPr>
            <sz val="10"/>
            <color indexed="81"/>
            <rFont val="Calibri"/>
            <family val="2"/>
            <scheme val="minor"/>
          </rPr>
          <t>Hier wird das Betreuungspensum mit dem Erwerbspensum verglichen und allenfalls korrigiert.</t>
        </r>
        <r>
          <rPr>
            <sz val="9"/>
            <color indexed="81"/>
            <rFont val="Segoe UI"/>
            <family val="2"/>
          </rPr>
          <t xml:space="preserve"> </t>
        </r>
      </text>
    </comment>
  </commentList>
</comments>
</file>

<file path=xl/sharedStrings.xml><?xml version="1.0" encoding="utf-8"?>
<sst xmlns="http://schemas.openxmlformats.org/spreadsheetml/2006/main" count="53" uniqueCount="39">
  <si>
    <t>Massgebendes Einkommen</t>
  </si>
  <si>
    <t>Anrechenbarer Vermögensanteil</t>
  </si>
  <si>
    <t>Alter des Kindes</t>
  </si>
  <si>
    <t>CHF</t>
  </si>
  <si>
    <t>Parameter Gemeinde</t>
  </si>
  <si>
    <t>Kantonspauschale (ü 18M)</t>
  </si>
  <si>
    <t>Kantonspauschale (u 18M)</t>
  </si>
  <si>
    <t>Einkommensobergrenze</t>
  </si>
  <si>
    <t>Einkommensuntergrenze</t>
  </si>
  <si>
    <t>Minimale Kostenbeteiligung</t>
  </si>
  <si>
    <t>Durchschnittstarif Kanton (ü 18M)</t>
  </si>
  <si>
    <t>Durchschnittstarif Kanton (u 18M)</t>
  </si>
  <si>
    <t>Maximaler Betreuungsumgang (d.p.j)</t>
  </si>
  <si>
    <t>Total der Einkünfte</t>
  </si>
  <si>
    <t>Reinvermögen</t>
  </si>
  <si>
    <t>Unterhaltsbeiträge an Kinder</t>
  </si>
  <si>
    <t>Pro-Kopf-Abzug</t>
  </si>
  <si>
    <t>Familiensituation</t>
  </si>
  <si>
    <t>Anzahl Personen im Haushalt</t>
  </si>
  <si>
    <t>Erwerbspensum</t>
  </si>
  <si>
    <t>Kita</t>
  </si>
  <si>
    <t>Betreuungspensum des Kindes</t>
  </si>
  <si>
    <t>Anerkanntes Betreuungspensum</t>
  </si>
  <si>
    <t>%</t>
  </si>
  <si>
    <t>Kita-Tarif pro Tag</t>
  </si>
  <si>
    <t>Finanzen</t>
  </si>
  <si>
    <t>Massgebender Tarif (ü 18M)</t>
  </si>
  <si>
    <t>Massgebender Tarif (u 18M)</t>
  </si>
  <si>
    <t>Für die Berechnung müssen alle orangen Felder ausgefüllt werden.</t>
  </si>
  <si>
    <t>BG pro Tag (vor Prüfung KoBe &amp; Pensum)</t>
  </si>
  <si>
    <t>BG pro Tag (nach Prüfung Pensum)</t>
  </si>
  <si>
    <t>BG pro Tag (nach Prüfung KoBe)</t>
  </si>
  <si>
    <t>Haushalt</t>
  </si>
  <si>
    <t>Provisorischer Rechner</t>
  </si>
  <si>
    <t>Betreuungsgutscheine für Kita</t>
  </si>
  <si>
    <t>Betreuungsgutscheine pro Tag</t>
  </si>
  <si>
    <t>Betreuungsgutscheine pro Monat</t>
  </si>
  <si>
    <t>Die definitive Höhe der Betreuungsgutscheine kann von der Berechnung des Gutscheinrechners abweichen, da nicht alle Faktoren abschliessend miteinbezogen werden können. Zudem können die Tarife ändern. Die Angaben sind ohne Gewähr.</t>
  </si>
  <si>
    <t>Unterhaltsbeiträge an gesch./getr. 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</si>
</sst>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sz val="12"/>
      <color theme="1"/>
      <name val="Calibri"/>
      <family val="2"/>
      <scheme val="minor"/>
    </font>
    <font>
      <sz val="18"/>
      <color theme="1"/>
      <name val="Calibri"/>
      <family val="2"/>
      <scheme val="minor"/>
    </font>
    <font>
      <b/>
      <sz val="11"/>
      <color rgb="FFC00000"/>
      <name val="Calibri"/>
      <family val="2"/>
      <scheme val="minor"/>
    </font>
    <font>
      <sz val="11"/>
      <name val="Calibri"/>
      <family val="2"/>
      <scheme val="minor"/>
    </font>
    <font>
      <sz val="8"/>
      <name val="Calibri"/>
      <family val="2"/>
      <scheme val="minor"/>
    </font>
    <font>
      <sz val="9"/>
      <color indexed="81"/>
      <name val="Segoe UI"/>
      <family val="2"/>
    </font>
    <font>
      <sz val="10"/>
      <color indexed="81"/>
      <name val="Calibri"/>
      <family val="2"/>
      <scheme val="minor"/>
    </font>
  </fonts>
  <fills count="6">
    <fill>
      <patternFill patternType="none"/>
    </fill>
    <fill>
      <patternFill patternType="gray125"/>
    </fill>
    <fill>
      <patternFill patternType="solid">
        <fgColor rgb="FFFFCC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theme="6" tint="-0.499984740745262"/>
      </left>
      <right style="medium">
        <color theme="6" tint="-0.499984740745262"/>
      </right>
      <top style="medium">
        <color theme="6" tint="-0.499984740745262"/>
      </top>
      <bottom style="medium">
        <color theme="6" tint="-0.499984740745262"/>
      </bottom>
      <diagonal/>
    </border>
  </borders>
  <cellStyleXfs count="1">
    <xf numFmtId="0" fontId="0" fillId="0" borderId="0"/>
  </cellStyleXfs>
  <cellXfs count="35">
    <xf numFmtId="0" fontId="0" fillId="0" borderId="0" xfId="0"/>
    <xf numFmtId="3" fontId="5" fillId="2" borderId="1" xfId="0" applyNumberFormat="1" applyFont="1" applyFill="1" applyBorder="1" applyAlignment="1" applyProtection="1">
      <alignment horizontal="right"/>
      <protection locked="0"/>
    </xf>
    <xf numFmtId="4" fontId="14" fillId="2" borderId="1" xfId="0" applyNumberFormat="1" applyFont="1" applyFill="1" applyBorder="1" applyAlignment="1" applyProtection="1">
      <alignment horizontal="right"/>
      <protection locked="0"/>
    </xf>
    <xf numFmtId="0" fontId="8" fillId="0" borderId="0" xfId="0" applyFont="1"/>
    <xf numFmtId="0" fontId="9" fillId="0" borderId="0" xfId="0" applyFont="1" applyAlignment="1">
      <alignment horizontal="left"/>
    </xf>
    <xf numFmtId="0" fontId="5" fillId="0" borderId="0" xfId="0" applyFont="1"/>
    <xf numFmtId="0" fontId="9" fillId="0" borderId="0" xfId="0" applyFont="1" applyAlignment="1">
      <alignment horizontal="left" vertical="center"/>
    </xf>
    <xf numFmtId="0" fontId="12" fillId="0" borderId="0" xfId="0" applyFont="1"/>
    <xf numFmtId="0" fontId="12" fillId="0" borderId="0" xfId="0" applyFont="1" applyAlignment="1">
      <alignment horizontal="left"/>
    </xf>
    <xf numFmtId="0" fontId="5" fillId="0" borderId="0" xfId="0" applyFont="1" applyAlignment="1">
      <alignment horizontal="left"/>
    </xf>
    <xf numFmtId="0" fontId="8" fillId="0" borderId="0" xfId="0" applyFont="1" applyAlignment="1">
      <alignment horizontal="left"/>
    </xf>
    <xf numFmtId="0" fontId="11" fillId="0" borderId="0" xfId="0" applyFont="1"/>
    <xf numFmtId="4" fontId="5" fillId="4" borderId="1" xfId="0" applyNumberFormat="1" applyFont="1" applyFill="1" applyBorder="1"/>
    <xf numFmtId="4" fontId="5" fillId="3" borderId="1" xfId="0" applyNumberFormat="1" applyFont="1" applyFill="1" applyBorder="1"/>
    <xf numFmtId="0" fontId="5" fillId="0" borderId="0" xfId="0" applyFont="1" applyAlignment="1">
      <alignment vertical="center" textRotation="90"/>
    </xf>
    <xf numFmtId="0" fontId="10" fillId="0" borderId="0" xfId="0" applyFont="1"/>
    <xf numFmtId="3" fontId="8" fillId="0" borderId="0" xfId="0" applyNumberFormat="1" applyFont="1"/>
    <xf numFmtId="0" fontId="6" fillId="0" borderId="0" xfId="0" applyFont="1"/>
    <xf numFmtId="3" fontId="5" fillId="3" borderId="1" xfId="0" applyNumberFormat="1" applyFont="1" applyFill="1" applyBorder="1" applyAlignment="1">
      <alignment horizontal="right"/>
    </xf>
    <xf numFmtId="0" fontId="7" fillId="0" borderId="0" xfId="0" applyFont="1"/>
    <xf numFmtId="3" fontId="7" fillId="3" borderId="1" xfId="0" applyNumberFormat="1" applyFont="1" applyFill="1" applyBorder="1" applyAlignment="1">
      <alignment horizontal="right"/>
    </xf>
    <xf numFmtId="0" fontId="14" fillId="0" borderId="0" xfId="0" applyFont="1"/>
    <xf numFmtId="0" fontId="15" fillId="0" borderId="0" xfId="0" applyFont="1"/>
    <xf numFmtId="0" fontId="5" fillId="0" borderId="0" xfId="0" applyFont="1" applyAlignment="1">
      <alignment horizontal="center" vertical="center" textRotation="90"/>
    </xf>
    <xf numFmtId="0" fontId="4" fillId="0" borderId="0" xfId="0" applyFont="1"/>
    <xf numFmtId="4" fontId="5" fillId="3" borderId="1" xfId="0" applyNumberFormat="1" applyFont="1" applyFill="1" applyBorder="1" applyAlignment="1">
      <alignment horizontal="right"/>
    </xf>
    <xf numFmtId="0" fontId="13" fillId="0" borderId="0" xfId="0" applyFont="1"/>
    <xf numFmtId="0" fontId="3" fillId="0" borderId="0" xfId="0" applyFont="1"/>
    <xf numFmtId="0" fontId="2" fillId="0" borderId="0" xfId="0" applyFont="1" applyAlignment="1">
      <alignment horizontal="left"/>
    </xf>
    <xf numFmtId="2" fontId="7" fillId="5" borderId="3" xfId="0" applyNumberFormat="1" applyFont="1" applyFill="1" applyBorder="1" applyAlignment="1">
      <alignment horizontal="right"/>
    </xf>
    <xf numFmtId="0" fontId="1" fillId="0" borderId="0" xfId="0" applyFont="1"/>
    <xf numFmtId="14" fontId="5" fillId="2" borderId="1" xfId="0" applyNumberFormat="1" applyFont="1" applyFill="1" applyBorder="1" applyAlignment="1" applyProtection="1">
      <alignment horizontal="right"/>
      <protection locked="0"/>
    </xf>
    <xf numFmtId="0" fontId="5" fillId="0" borderId="2" xfId="0" applyFont="1" applyBorder="1" applyAlignment="1">
      <alignment horizontal="center" vertical="center" textRotation="90"/>
    </xf>
    <xf numFmtId="0" fontId="2" fillId="0" borderId="2" xfId="0" applyFont="1" applyBorder="1" applyAlignment="1">
      <alignment horizontal="center" vertical="center" textRotation="90"/>
    </xf>
    <xf numFmtId="0" fontId="14"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colors>
    <mruColors>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57150</xdr:rowOff>
    </xdr:from>
    <xdr:to>
      <xdr:col>2</xdr:col>
      <xdr:colOff>1372235</xdr:colOff>
      <xdr:row>3</xdr:row>
      <xdr:rowOff>182880</xdr:rowOff>
    </xdr:to>
    <xdr:pic>
      <xdr:nvPicPr>
        <xdr:cNvPr id="7" name="Grafik 6">
          <a:extLst>
            <a:ext uri="{FF2B5EF4-FFF2-40B4-BE49-F238E27FC236}">
              <a16:creationId xmlns:a16="http://schemas.microsoft.com/office/drawing/2014/main" id="{A70B7679-9B28-4E0C-043A-3F65C69AAD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6200" y="57150"/>
          <a:ext cx="2315210" cy="6972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4"/>
  <sheetViews>
    <sheetView showGridLines="0" showRowColHeaders="0" tabSelected="1" topLeftCell="A4" zoomScaleNormal="100" zoomScaleSheetLayoutView="85" workbookViewId="0">
      <selection activeCell="E22" sqref="E22"/>
    </sheetView>
  </sheetViews>
  <sheetFormatPr baseColWidth="10" defaultColWidth="11.42578125" defaultRowHeight="15" x14ac:dyDescent="0.25"/>
  <cols>
    <col min="1" max="1" width="11.42578125" style="3" customWidth="1"/>
    <col min="2" max="2" width="3.85546875" style="3" customWidth="1"/>
    <col min="3" max="3" width="39" style="3" customWidth="1"/>
    <col min="4" max="4" width="3.42578125" style="3" customWidth="1"/>
    <col min="5" max="5" width="21.140625" style="5" customWidth="1"/>
    <col min="6" max="6" width="3.5703125" style="3" customWidth="1"/>
    <col min="7" max="7" width="9.5703125" style="3" customWidth="1"/>
    <col min="8" max="8" width="2.28515625" style="3" customWidth="1"/>
    <col min="9" max="16384" width="11.42578125" style="3"/>
  </cols>
  <sheetData>
    <row r="1" spans="1:7" x14ac:dyDescent="0.25">
      <c r="C1" s="4"/>
      <c r="D1" s="4"/>
      <c r="F1" s="4"/>
    </row>
    <row r="2" spans="1:7" x14ac:dyDescent="0.25">
      <c r="C2" s="4"/>
      <c r="D2" s="4"/>
      <c r="F2" s="6"/>
    </row>
    <row r="3" spans="1:7" x14ac:dyDescent="0.25">
      <c r="A3" s="4"/>
      <c r="B3" s="4"/>
      <c r="D3" s="4"/>
      <c r="F3" s="4"/>
    </row>
    <row r="4" spans="1:7" x14ac:dyDescent="0.25">
      <c r="A4"/>
      <c r="B4"/>
    </row>
    <row r="6" spans="1:7" ht="12.75" customHeight="1" x14ac:dyDescent="0.25"/>
    <row r="7" spans="1:7" ht="23.25" x14ac:dyDescent="0.35">
      <c r="C7" s="7" t="s">
        <v>34</v>
      </c>
    </row>
    <row r="8" spans="1:7" ht="23.25" x14ac:dyDescent="0.35">
      <c r="C8" s="7" t="s">
        <v>33</v>
      </c>
      <c r="D8" s="7"/>
    </row>
    <row r="9" spans="1:7" ht="23.25" x14ac:dyDescent="0.35">
      <c r="C9" s="28" t="s">
        <v>28</v>
      </c>
      <c r="D9" s="8"/>
      <c r="E9" s="9"/>
      <c r="F9" s="10"/>
    </row>
    <row r="10" spans="1:7" s="5" customFormat="1" ht="15.6" customHeight="1" x14ac:dyDescent="0.25">
      <c r="C10" s="9"/>
      <c r="D10" s="9"/>
      <c r="E10" s="9"/>
      <c r="F10" s="9"/>
      <c r="G10" s="11"/>
    </row>
    <row r="11" spans="1:7" s="5" customFormat="1" ht="15.6" hidden="1" customHeight="1" x14ac:dyDescent="0.25">
      <c r="B11" s="32" t="s">
        <v>4</v>
      </c>
      <c r="C11" s="9" t="s">
        <v>10</v>
      </c>
      <c r="D11" s="9"/>
      <c r="E11" s="12">
        <v>142.85</v>
      </c>
      <c r="F11" s="9"/>
    </row>
    <row r="12" spans="1:7" s="5" customFormat="1" ht="15.6" hidden="1" customHeight="1" x14ac:dyDescent="0.25">
      <c r="B12" s="32"/>
      <c r="C12" s="9" t="s">
        <v>11</v>
      </c>
      <c r="D12" s="9"/>
      <c r="E12" s="12">
        <v>159.4</v>
      </c>
      <c r="F12" s="9"/>
    </row>
    <row r="13" spans="1:7" s="5" customFormat="1" ht="15.6" hidden="1" customHeight="1" x14ac:dyDescent="0.25">
      <c r="B13" s="32"/>
      <c r="C13" s="5" t="s">
        <v>5</v>
      </c>
      <c r="D13" s="9"/>
      <c r="E13" s="12">
        <v>47.15</v>
      </c>
      <c r="F13" s="9"/>
    </row>
    <row r="14" spans="1:7" s="5" customFormat="1" ht="15.6" hidden="1" customHeight="1" x14ac:dyDescent="0.25">
      <c r="B14" s="32"/>
      <c r="C14" s="9" t="s">
        <v>6</v>
      </c>
      <c r="D14" s="9"/>
      <c r="E14" s="12">
        <v>52.6</v>
      </c>
      <c r="F14" s="9"/>
    </row>
    <row r="15" spans="1:7" s="5" customFormat="1" ht="15.6" hidden="1" customHeight="1" x14ac:dyDescent="0.25">
      <c r="B15" s="32"/>
      <c r="C15" s="9" t="s">
        <v>8</v>
      </c>
      <c r="D15" s="9"/>
      <c r="E15" s="12">
        <v>80000</v>
      </c>
      <c r="F15" s="9"/>
    </row>
    <row r="16" spans="1:7" s="5" customFormat="1" ht="15.6" hidden="1" customHeight="1" x14ac:dyDescent="0.25">
      <c r="B16" s="32"/>
      <c r="C16" s="9" t="s">
        <v>7</v>
      </c>
      <c r="D16" s="9"/>
      <c r="E16" s="12">
        <v>160000</v>
      </c>
      <c r="F16" s="9"/>
    </row>
    <row r="17" spans="2:7" s="5" customFormat="1" ht="15.6" hidden="1" customHeight="1" x14ac:dyDescent="0.25">
      <c r="B17" s="32"/>
      <c r="C17" s="9" t="s">
        <v>9</v>
      </c>
      <c r="D17" s="9"/>
      <c r="E17" s="12">
        <v>15</v>
      </c>
      <c r="F17" s="9"/>
    </row>
    <row r="18" spans="2:7" s="5" customFormat="1" ht="15.6" hidden="1" customHeight="1" x14ac:dyDescent="0.25">
      <c r="B18" s="32"/>
      <c r="C18" s="9" t="s">
        <v>12</v>
      </c>
      <c r="D18" s="9"/>
      <c r="E18" s="12">
        <v>240</v>
      </c>
      <c r="F18" s="9"/>
    </row>
    <row r="19" spans="2:7" s="5" customFormat="1" ht="15.6" hidden="1" customHeight="1" x14ac:dyDescent="0.25">
      <c r="B19" s="32"/>
      <c r="C19" s="9" t="s">
        <v>26</v>
      </c>
      <c r="D19" s="9"/>
      <c r="E19" s="13">
        <f>E11-E13-E17</f>
        <v>80.699999999999989</v>
      </c>
      <c r="F19" s="9"/>
    </row>
    <row r="20" spans="2:7" s="5" customFormat="1" ht="15.6" hidden="1" customHeight="1" x14ac:dyDescent="0.25">
      <c r="B20" s="32"/>
      <c r="C20" s="9" t="s">
        <v>27</v>
      </c>
      <c r="D20" s="9"/>
      <c r="E20" s="13">
        <f>E12-E14-E17</f>
        <v>91.800000000000011</v>
      </c>
      <c r="F20" s="9"/>
    </row>
    <row r="21" spans="2:7" s="5" customFormat="1" ht="15.6" customHeight="1" x14ac:dyDescent="0.25">
      <c r="C21" s="9"/>
      <c r="D21" s="9"/>
      <c r="E21" s="9"/>
      <c r="F21" s="9"/>
    </row>
    <row r="22" spans="2:7" s="5" customFormat="1" ht="15.6" customHeight="1" x14ac:dyDescent="0.25">
      <c r="B22" s="33" t="s">
        <v>32</v>
      </c>
      <c r="C22" s="9" t="s">
        <v>17</v>
      </c>
      <c r="D22" s="9"/>
      <c r="E22" s="1"/>
      <c r="F22" s="9"/>
    </row>
    <row r="23" spans="2:7" s="5" customFormat="1" ht="8.1" customHeight="1" x14ac:dyDescent="0.25">
      <c r="B23" s="32"/>
      <c r="C23" s="9"/>
      <c r="D23" s="9"/>
      <c r="E23" s="9"/>
      <c r="F23" s="9"/>
    </row>
    <row r="24" spans="2:7" s="5" customFormat="1" ht="15.6" customHeight="1" x14ac:dyDescent="0.25">
      <c r="B24" s="32"/>
      <c r="C24" s="9" t="s">
        <v>2</v>
      </c>
      <c r="D24" s="9"/>
      <c r="E24" s="31"/>
      <c r="F24" s="9"/>
    </row>
    <row r="25" spans="2:7" s="5" customFormat="1" ht="8.4499999999999993" customHeight="1" x14ac:dyDescent="0.25">
      <c r="B25" s="32"/>
      <c r="C25" s="9"/>
      <c r="D25" s="9"/>
      <c r="E25" s="9"/>
      <c r="F25" s="9"/>
    </row>
    <row r="26" spans="2:7" s="5" customFormat="1" ht="15.6" customHeight="1" x14ac:dyDescent="0.25">
      <c r="B26" s="32"/>
      <c r="C26" s="9" t="s">
        <v>18</v>
      </c>
      <c r="D26" s="9"/>
      <c r="E26" s="1"/>
      <c r="F26" s="9"/>
    </row>
    <row r="27" spans="2:7" s="5" customFormat="1" ht="8.4499999999999993" customHeight="1" x14ac:dyDescent="0.25">
      <c r="B27" s="32"/>
      <c r="C27" s="9"/>
      <c r="D27" s="9"/>
      <c r="E27" s="9"/>
      <c r="F27" s="9"/>
    </row>
    <row r="28" spans="2:7" s="5" customFormat="1" ht="15.6" customHeight="1" x14ac:dyDescent="0.25">
      <c r="B28" s="32"/>
      <c r="C28" s="9" t="s">
        <v>19</v>
      </c>
      <c r="D28" s="9" t="s">
        <v>23</v>
      </c>
      <c r="E28" s="1"/>
      <c r="F28" s="9"/>
    </row>
    <row r="29" spans="2:7" s="5" customFormat="1" ht="15.6" customHeight="1" x14ac:dyDescent="0.25">
      <c r="B29" s="14"/>
      <c r="C29" s="9"/>
      <c r="D29" s="9"/>
      <c r="E29" s="9"/>
      <c r="F29" s="9"/>
    </row>
    <row r="30" spans="2:7" s="5" customFormat="1" ht="15.6" customHeight="1" x14ac:dyDescent="0.25">
      <c r="B30" s="14"/>
      <c r="C30" s="9"/>
      <c r="D30" s="9"/>
      <c r="E30" s="9"/>
      <c r="F30" s="9"/>
    </row>
    <row r="31" spans="2:7" x14ac:dyDescent="0.25">
      <c r="B31" s="32" t="s">
        <v>25</v>
      </c>
      <c r="C31" s="5" t="s">
        <v>13</v>
      </c>
      <c r="D31" s="15" t="s">
        <v>3</v>
      </c>
      <c r="E31" s="1"/>
      <c r="G31" s="16" t="str">
        <f>IF(E31=0,"",E31)</f>
        <v/>
      </c>
    </row>
    <row r="32" spans="2:7" ht="9" customHeight="1" x14ac:dyDescent="0.25">
      <c r="B32" s="32"/>
      <c r="C32" s="17"/>
      <c r="D32" s="15"/>
    </row>
    <row r="33" spans="2:7" x14ac:dyDescent="0.25">
      <c r="B33" s="32"/>
      <c r="C33" s="5" t="s">
        <v>14</v>
      </c>
      <c r="D33" s="15" t="s">
        <v>3</v>
      </c>
      <c r="E33" s="1"/>
      <c r="G33" s="16"/>
    </row>
    <row r="34" spans="2:7" ht="9" customHeight="1" x14ac:dyDescent="0.25">
      <c r="B34" s="32"/>
      <c r="C34" s="17"/>
      <c r="D34" s="15"/>
    </row>
    <row r="35" spans="2:7" x14ac:dyDescent="0.25">
      <c r="B35" s="32"/>
      <c r="C35" s="17" t="s">
        <v>1</v>
      </c>
      <c r="D35" s="15" t="s">
        <v>3</v>
      </c>
      <c r="E35" s="18">
        <f>IF((E33-E26*200000)&lt;0,0,(E33-E26*200000)*0.1)</f>
        <v>0</v>
      </c>
      <c r="G35" s="16" t="str">
        <f>IF(E35=0,"",E35)</f>
        <v/>
      </c>
    </row>
    <row r="36" spans="2:7" ht="9" customHeight="1" x14ac:dyDescent="0.25">
      <c r="B36" s="32"/>
      <c r="C36" s="17"/>
    </row>
    <row r="37" spans="2:7" x14ac:dyDescent="0.25">
      <c r="B37" s="32"/>
      <c r="C37" s="30" t="s">
        <v>38</v>
      </c>
      <c r="D37" s="15" t="s">
        <v>3</v>
      </c>
      <c r="E37" s="1"/>
      <c r="G37" s="16" t="str">
        <f>IF(E37=0,"",-E37)</f>
        <v/>
      </c>
    </row>
    <row r="38" spans="2:7" ht="9" customHeight="1" x14ac:dyDescent="0.25">
      <c r="B38" s="32"/>
      <c r="C38" s="17"/>
    </row>
    <row r="39" spans="2:7" x14ac:dyDescent="0.25">
      <c r="B39" s="32"/>
      <c r="C39" s="5" t="s">
        <v>15</v>
      </c>
      <c r="D39" s="15" t="s">
        <v>3</v>
      </c>
      <c r="E39" s="1"/>
      <c r="G39" s="16" t="str">
        <f>IF(E39=0,"",-E39)</f>
        <v/>
      </c>
    </row>
    <row r="40" spans="2:7" ht="8.1" customHeight="1" x14ac:dyDescent="0.25">
      <c r="B40" s="32"/>
      <c r="C40" s="17"/>
    </row>
    <row r="41" spans="2:7" x14ac:dyDescent="0.25">
      <c r="B41" s="32"/>
      <c r="C41" s="5" t="s">
        <v>16</v>
      </c>
      <c r="D41" s="15" t="s">
        <v>3</v>
      </c>
      <c r="E41" s="18">
        <f>IF(E26=0,0,E26*10000)</f>
        <v>0</v>
      </c>
      <c r="G41" s="16" t="str">
        <f>IF(E41=0,"",-E41)</f>
        <v/>
      </c>
    </row>
    <row r="42" spans="2:7" ht="9" customHeight="1" x14ac:dyDescent="0.25">
      <c r="B42" s="32"/>
      <c r="C42" s="17"/>
    </row>
    <row r="43" spans="2:7" x14ac:dyDescent="0.25">
      <c r="B43" s="32"/>
      <c r="C43" s="19" t="s">
        <v>0</v>
      </c>
      <c r="D43" s="15" t="s">
        <v>3</v>
      </c>
      <c r="E43" s="20">
        <f>IF(E31+E35-E37-E39-E41&lt;0,0,E31+E35-E37-E39-E41)</f>
        <v>0</v>
      </c>
      <c r="G43" s="16" t="str">
        <f>IF(E43=0,"",E43)</f>
        <v/>
      </c>
    </row>
    <row r="44" spans="2:7" x14ac:dyDescent="0.25">
      <c r="C44" s="17"/>
    </row>
    <row r="45" spans="2:7" x14ac:dyDescent="0.25">
      <c r="C45" s="17"/>
    </row>
    <row r="46" spans="2:7" ht="15.6" customHeight="1" x14ac:dyDescent="0.25">
      <c r="B46" s="32" t="s">
        <v>20</v>
      </c>
      <c r="C46" s="21" t="s">
        <v>24</v>
      </c>
      <c r="D46" s="22" t="s">
        <v>3</v>
      </c>
      <c r="E46" s="2"/>
    </row>
    <row r="47" spans="2:7" ht="9" customHeight="1" x14ac:dyDescent="0.25">
      <c r="B47" s="32"/>
      <c r="C47" s="9"/>
      <c r="D47" s="9"/>
    </row>
    <row r="48" spans="2:7" x14ac:dyDescent="0.25">
      <c r="B48" s="32"/>
      <c r="C48" s="9" t="s">
        <v>21</v>
      </c>
      <c r="D48" s="9" t="s">
        <v>23</v>
      </c>
      <c r="E48" s="1"/>
    </row>
    <row r="49" spans="2:6" ht="9" customHeight="1" x14ac:dyDescent="0.25">
      <c r="B49" s="32"/>
      <c r="C49" s="9"/>
      <c r="D49" s="9"/>
    </row>
    <row r="50" spans="2:6" x14ac:dyDescent="0.25">
      <c r="B50" s="32"/>
      <c r="C50" s="19" t="s">
        <v>22</v>
      </c>
      <c r="D50" s="9" t="s">
        <v>23</v>
      </c>
      <c r="E50" s="20">
        <f>IF(E22="Einelternfamilie",IF(E48&gt;E28,E28,E48),IF(E28&lt;100,0,IF(E48&gt;(E28-100),(E28-100),E48)))</f>
        <v>0</v>
      </c>
    </row>
    <row r="51" spans="2:6" x14ac:dyDescent="0.25">
      <c r="B51" s="23"/>
      <c r="C51" s="9"/>
      <c r="D51" s="9"/>
    </row>
    <row r="52" spans="2:6" hidden="1" x14ac:dyDescent="0.25">
      <c r="C52" s="27" t="s">
        <v>29</v>
      </c>
      <c r="D52" s="15" t="s">
        <v>3</v>
      </c>
      <c r="E52" s="25">
        <f>IF(E24="über 18 Monate",IF(E43&gt;E16,0,(IF(E43&lt;E15,E19,E19-(E19/(E16-E15)*(E43-E15))))),IF(E43&gt;E16,0,(IF(E43&lt;E15,E20,E20-(E20/(E16-E15)*(E43-E15))))))</f>
        <v>91.800000000000011</v>
      </c>
    </row>
    <row r="53" spans="2:6" ht="8.25" hidden="1" customHeight="1" x14ac:dyDescent="0.25">
      <c r="C53" s="24"/>
      <c r="D53" s="15"/>
      <c r="E53" s="3"/>
    </row>
    <row r="54" spans="2:6" hidden="1" x14ac:dyDescent="0.25">
      <c r="C54" s="27" t="s">
        <v>31</v>
      </c>
      <c r="D54" s="15" t="s">
        <v>3</v>
      </c>
      <c r="E54" s="25">
        <f>IF(E24="über 18 Monate",IF(E46-E13-E52&lt;E17,E46-E13-E17,E52),IF(E46-E14-E52&lt;E17,E46-E14-E17,E52))</f>
        <v>-67.599999999999994</v>
      </c>
    </row>
    <row r="55" spans="2:6" ht="8.25" hidden="1" customHeight="1" x14ac:dyDescent="0.25">
      <c r="C55" s="27"/>
      <c r="D55" s="15"/>
      <c r="E55" s="3"/>
    </row>
    <row r="56" spans="2:6" hidden="1" x14ac:dyDescent="0.25">
      <c r="C56" s="27" t="s">
        <v>30</v>
      </c>
      <c r="D56" s="15" t="s">
        <v>3</v>
      </c>
      <c r="E56" s="25">
        <f>IF(E50=0,0,E54)</f>
        <v>0</v>
      </c>
    </row>
    <row r="57" spans="2:6" ht="15.75" thickBot="1" x14ac:dyDescent="0.3">
      <c r="C57" s="19"/>
      <c r="D57" s="15"/>
      <c r="E57" s="3"/>
    </row>
    <row r="58" spans="2:6" ht="15.75" thickBot="1" x14ac:dyDescent="0.3">
      <c r="C58" s="19" t="s">
        <v>35</v>
      </c>
      <c r="D58" s="15" t="s">
        <v>3</v>
      </c>
      <c r="E58" s="29">
        <f>IF(E56&lt;0,0,E56)</f>
        <v>0</v>
      </c>
    </row>
    <row r="59" spans="2:6" ht="15.75" thickBot="1" x14ac:dyDescent="0.3"/>
    <row r="60" spans="2:6" ht="15.75" thickBot="1" x14ac:dyDescent="0.3">
      <c r="C60" s="19" t="s">
        <v>36</v>
      </c>
      <c r="D60" s="15" t="s">
        <v>3</v>
      </c>
      <c r="E60" s="29">
        <f>ROUND(E58*(E50*E18/100)/12,0)</f>
        <v>0</v>
      </c>
    </row>
    <row r="62" spans="2:6" x14ac:dyDescent="0.25">
      <c r="C62" s="26"/>
    </row>
    <row r="63" spans="2:6" ht="66" customHeight="1" x14ac:dyDescent="0.2">
      <c r="C63" s="34" t="s">
        <v>37</v>
      </c>
      <c r="D63" s="34"/>
      <c r="E63" s="34"/>
      <c r="F63" s="34"/>
    </row>
    <row r="64" spans="2:6" x14ac:dyDescent="0.25">
      <c r="C64" s="26"/>
    </row>
  </sheetData>
  <sheetProtection algorithmName="SHA-512" hashValue="2gEknNlU97pO8uayKIKJWRCXcXqMZa5r24kwUj/kZ4QD8Ws9p5xgbxx5+hymu4LSNmC0v3p94Eu1gWZvrY42Gg==" saltValue="2agqXDpx6ccrjD0UB5CEaA==" spinCount="100000" sheet="1" objects="1" scenarios="1" selectLockedCells="1"/>
  <mergeCells count="5">
    <mergeCell ref="B46:B50"/>
    <mergeCell ref="B31:B43"/>
    <mergeCell ref="B22:B28"/>
    <mergeCell ref="B11:B20"/>
    <mergeCell ref="C63:F63"/>
  </mergeCells>
  <dataValidations count="7">
    <dataValidation type="whole" operator="greaterThanOrEqual" allowBlank="1" showInputMessage="1" showErrorMessage="1" errorTitle="Ungültige Eingabe" error="Bitte nur ganze Zahlen eingeben. Keine negativen Zahlen (kleiner als 0)." sqref="E39 E31 E33 E37" xr:uid="{00000000-0002-0000-0000-000001000000}">
      <formula1>0</formula1>
    </dataValidation>
    <dataValidation type="list" allowBlank="1" showInputMessage="1" showErrorMessage="1" errorTitle="Falsche Eingabe" error="Bitte eine Option aus dem Dropdown auswählen." sqref="E22" xr:uid="{9F46D64D-1859-4545-A9E3-420E0A18EB3A}">
      <formula1>"Zweielternfamilie,Einelternfamilie"</formula1>
    </dataValidation>
    <dataValidation type="list" allowBlank="1" showInputMessage="1" showErrorMessage="1" errorTitle="Falsche Eingabe" error="Bitte eine Option aus dem Dropdown auswählen." sqref="E26" xr:uid="{20F74A4F-ADD9-4C39-92A4-0DD7CC24BB9B}">
      <formula1>"2,3,4,5,6,7"</formula1>
    </dataValidation>
    <dataValidation type="list" allowBlank="1" showInputMessage="1" showErrorMessage="1" errorTitle="Falsche Eingabe" error="Bitte eine Option aus dem Dropdown auswählen." sqref="E28" xr:uid="{6CFE9BFB-5818-444D-AC8B-5E0094D1F8D7}">
      <formula1>"0,20,40,60,80,100,120,140,160,180,200"</formula1>
    </dataValidation>
    <dataValidation type="decimal" operator="greaterThan" allowBlank="1" showInputMessage="1" showErrorMessage="1" errorTitle="Ungültige Eingabe" error="Keine negativen Zahlen (kleiner als 0)." sqref="E46" xr:uid="{D65DAAD6-A4AD-4822-B41C-591522793016}">
      <formula1>0</formula1>
    </dataValidation>
    <dataValidation type="list" allowBlank="1" showInputMessage="1" showErrorMessage="1" errorTitle="Falsche Eingabe" error="Bitte eine Option aus dem Dropdown auswählen." sqref="E48" xr:uid="{02AD23D9-0D4D-454E-A550-2F9B5C05D60F}">
      <formula1>"20,40,60,80,100"</formula1>
    </dataValidation>
    <dataValidation type="list" allowBlank="1" showInputMessage="1" showErrorMessage="1" errorTitle="Falsche Eingabe" error="Bitte eine Option aus dem Dropdown auswählen." sqref="E24" xr:uid="{D530F6CE-E701-403E-9D7C-8D07865E1AF7}">
      <formula1>"über 18 Monate,unter 18 Monate"</formula1>
    </dataValidation>
  </dataValidations>
  <pageMargins left="0.28125" right="0.7" top="0.78740157499999996" bottom="0.78740157499999996"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BG Rechner Kita</vt:lpstr>
      <vt:lpstr>'BG Rechner Kita'!Druckbereich</vt:lpstr>
    </vt:vector>
  </TitlesOfParts>
  <Company>Stadtverwaltung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Bonati Thomas</dc:creator>
  <cp:lastModifiedBy>Bonati Thomas</cp:lastModifiedBy>
  <cp:lastPrinted>2026-03-12T07:10:46Z</cp:lastPrinted>
  <dcterms:created xsi:type="dcterms:W3CDTF">2015-05-12T07:08:36Z</dcterms:created>
  <dcterms:modified xsi:type="dcterms:W3CDTF">2026-03-12T07:38:05Z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FALSE</vt:lpwstr>
  </property>
  <property fmtid="{D5CDD505-2E9C-101B-9397-08002B2CF9AE}" pid="3" name="Jet Reports Drill Button Active">
    <vt:bool>false</vt:bool>
  </property>
</Properties>
</file>